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<sst xmlns="http://schemas.openxmlformats.org/spreadsheetml/2006/main" count="78" uniqueCount="47">
  <si>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Furnizor</t>
  </si>
  <si>
    <t>Ian</t>
  </si>
  <si>
    <t>feb.</t>
  </si>
  <si>
    <t>Martie</t>
  </si>
  <si>
    <t>Aprilie</t>
  </si>
  <si>
    <t>Mai</t>
  </si>
  <si>
    <t>Iunie</t>
  </si>
  <si>
    <t>Trim.I la zi</t>
  </si>
  <si>
    <t>Trim II</t>
  </si>
  <si>
    <t xml:space="preserve">Semestrul I </t>
  </si>
  <si>
    <t>Raportare  19.02.2018</t>
  </si>
  <si>
    <t>Raportare Februarie- 16.03.2018</t>
  </si>
  <si>
    <t>Raportare  Martie  19.04.2018</t>
  </si>
  <si>
    <t>Initial 29.03.2018</t>
  </si>
  <si>
    <t>Dimin.ctr.urmare solicitare furnizori-02.05.2018</t>
  </si>
  <si>
    <t>Ctr.aprilie dupa diminuare sume urmare solicitare furnizori-02.05.2018</t>
  </si>
  <si>
    <t>Raportare-30.05.2018</t>
  </si>
  <si>
    <t>Nerealizare Aprilie 2018</t>
  </si>
  <si>
    <t>Initial 25.04.2018</t>
  </si>
  <si>
    <t>Modif.ctr.urmare iesire as.Catoiu Meresiev-Sp.Moreni-27.04.2018</t>
  </si>
  <si>
    <t>Ctr.MAI urmare iesire as.Catoiu Meresiev Sp.Moreni 27.04.2018</t>
  </si>
  <si>
    <t>Suplim.ctr.mai Almina cf.art.2(6)-17.05.2018</t>
  </si>
  <si>
    <t>Ctr.Mai urmare suplim.ctr.Almina cf.art.2(6)-17.05.2018</t>
  </si>
  <si>
    <t>Dimin.ctr.urmare solicitare furnizori-30.05.2018</t>
  </si>
  <si>
    <t>Ctr.aprilie dupa diminuare sume urmare solicitare furnizori-30.05.2018</t>
  </si>
  <si>
    <t>Modif.ctr.urmare iesire din ctr. dr. Ungureanu Tatiana-Spt.Pucioasa-10.05.2018</t>
  </si>
  <si>
    <t>Ctr.Iunie urmare iesire din ctr.dr.Ungureanu Tatiana-Sp.Pucioasa-10.05.2018</t>
  </si>
  <si>
    <t>Dimin.ctr.Iunie Almina cf.art.2(6)-17.05.2018</t>
  </si>
  <si>
    <t>Ctr.Mai urmare dimin.ctr.Almina cf.art.2(6)-17.05.2018</t>
  </si>
  <si>
    <t>Suplim.ctr. iunie urmare disponibilizare sume-30.05.2018</t>
  </si>
  <si>
    <t>Ctr.Iunie dupa suplim.din disponibil.sume furniz.-31,05,2018</t>
  </si>
  <si>
    <t>LA ZI</t>
  </si>
  <si>
    <t>5ASP</t>
  </si>
  <si>
    <t>Promed System SRL Tgv</t>
  </si>
  <si>
    <t>11ASP</t>
  </si>
  <si>
    <t>36ASP</t>
  </si>
  <si>
    <t>Spitalul jud.de urgenta Tgv.</t>
  </si>
  <si>
    <t>Spitalul or.Gaesti</t>
  </si>
  <si>
    <t>Almina Trading SA Tgv</t>
  </si>
  <si>
    <t>25ASP</t>
  </si>
  <si>
    <t>Prolife SRL Tgv</t>
  </si>
  <si>
    <t>37ASP</t>
  </si>
  <si>
    <t>Spitalul mun.Moreni</t>
  </si>
  <si>
    <t>38ASP</t>
  </si>
  <si>
    <t>Spitalul or.Pucioasa</t>
  </si>
  <si>
    <t>39ASP</t>
  </si>
  <si>
    <t>TOTAL servicii radiologie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</si>
</sst>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justify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14" fontId="0" fillId="0" borderId="3" xfId="0" applyNumberFormat="1" applyFont="1" applyFill="1" applyBorder="1" applyAlignment="1">
      <alignment horizontal="center" vertical="justify"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righ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workbookViewId="0" topLeftCell="O1">
      <selection activeCell="P11" sqref="P11"/>
    </sheetView>
  </sheetViews>
  <sheetFormatPr defaultColWidth="9.140625" defaultRowHeight="12.75"/>
  <cols>
    <col min="1" max="1" width="6.8515625" style="0" customWidth="1"/>
    <col min="2" max="2" width="25.421875" style="0" customWidth="1"/>
    <col min="3" max="3" width="12.421875" style="0" customWidth="1"/>
    <col min="4" max="4" width="11.28125" style="0" customWidth="1"/>
    <col min="5" max="5" width="10.57421875" style="0" customWidth="1"/>
    <col min="6" max="6" width="10.28125" style="0" customWidth="1"/>
    <col min="7" max="7" width="11.00390625" style="0" customWidth="1"/>
    <col min="8" max="9" width="11.140625" style="0" customWidth="1"/>
    <col min="11" max="11" width="11.57421875" style="0" customWidth="1"/>
    <col min="13" max="13" width="11.28125" style="0" customWidth="1"/>
    <col min="15" max="15" width="11.140625" style="0" customWidth="1"/>
    <col min="16" max="16" width="10.8515625" style="0" customWidth="1"/>
    <col min="17" max="17" width="11.421875" style="0" customWidth="1"/>
    <col min="18" max="18" width="11.28125" style="0" customWidth="1"/>
    <col min="19" max="19" width="12.7109375" style="0" customWidth="1"/>
    <col min="20" max="20" width="11.7109375" style="0" customWidth="1"/>
    <col min="21" max="21" width="10.8515625" style="0" customWidth="1"/>
    <col min="22" max="23" width="11.140625" style="0" customWidth="1"/>
    <col min="24" max="24" width="11.57421875" style="0" customWidth="1"/>
    <col min="26" max="26" width="12.28125" style="0" customWidth="1"/>
    <col min="27" max="27" width="13.00390625" style="0" customWidth="1"/>
    <col min="28" max="28" width="11.7109375" style="0" customWidth="1"/>
    <col min="29" max="29" width="12.00390625" style="0" customWidth="1"/>
    <col min="30" max="30" width="27.140625" style="0" customWidth="1"/>
  </cols>
  <sheetData>
    <row r="1" spans="1:30" ht="12.75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5</v>
      </c>
      <c r="L1" s="5" t="s">
        <v>5</v>
      </c>
      <c r="M1" s="5" t="s">
        <v>5</v>
      </c>
      <c r="N1" s="5" t="s">
        <v>5</v>
      </c>
      <c r="O1" s="5" t="s">
        <v>5</v>
      </c>
      <c r="P1" s="5" t="s">
        <v>5</v>
      </c>
      <c r="Q1" s="5" t="s">
        <v>5</v>
      </c>
      <c r="R1" s="5" t="s">
        <v>6</v>
      </c>
      <c r="S1" s="5" t="s">
        <v>6</v>
      </c>
      <c r="T1" s="5" t="s">
        <v>6</v>
      </c>
      <c r="U1" s="5" t="s">
        <v>6</v>
      </c>
      <c r="V1" s="5" t="s">
        <v>6</v>
      </c>
      <c r="W1" s="5" t="s">
        <v>6</v>
      </c>
      <c r="X1" s="5" t="s">
        <v>6</v>
      </c>
      <c r="Y1" s="5" t="s">
        <v>6</v>
      </c>
      <c r="Z1" s="5" t="s">
        <v>6</v>
      </c>
      <c r="AA1" s="6" t="s">
        <v>7</v>
      </c>
      <c r="AB1" s="6" t="s">
        <v>8</v>
      </c>
      <c r="AC1" s="6" t="s">
        <v>9</v>
      </c>
      <c r="AD1" s="7" t="s">
        <v>0</v>
      </c>
    </row>
    <row r="2" spans="1:30" ht="127.5">
      <c r="A2" s="8"/>
      <c r="B2" s="9"/>
      <c r="C2" s="24" t="s">
        <v>10</v>
      </c>
      <c r="D2" s="10" t="s">
        <v>11</v>
      </c>
      <c r="E2" s="10" t="s">
        <v>12</v>
      </c>
      <c r="F2" s="10" t="s">
        <v>13</v>
      </c>
      <c r="G2" s="11" t="s">
        <v>14</v>
      </c>
      <c r="H2" s="11" t="s">
        <v>15</v>
      </c>
      <c r="I2" s="11" t="s">
        <v>16</v>
      </c>
      <c r="J2" s="11" t="s">
        <v>17</v>
      </c>
      <c r="K2" s="10" t="s">
        <v>18</v>
      </c>
      <c r="L2" s="10" t="s">
        <v>19</v>
      </c>
      <c r="M2" s="10" t="s">
        <v>20</v>
      </c>
      <c r="N2" s="11" t="s">
        <v>21</v>
      </c>
      <c r="O2" s="10" t="s">
        <v>22</v>
      </c>
      <c r="P2" s="11" t="s">
        <v>23</v>
      </c>
      <c r="Q2" s="11" t="s">
        <v>24</v>
      </c>
      <c r="R2" s="10" t="s">
        <v>18</v>
      </c>
      <c r="S2" s="10" t="s">
        <v>25</v>
      </c>
      <c r="T2" s="10" t="s">
        <v>26</v>
      </c>
      <c r="U2" s="11" t="s">
        <v>27</v>
      </c>
      <c r="V2" s="10" t="s">
        <v>28</v>
      </c>
      <c r="W2" s="11" t="s">
        <v>23</v>
      </c>
      <c r="X2" s="11" t="s">
        <v>24</v>
      </c>
      <c r="Y2" s="11" t="s">
        <v>29</v>
      </c>
      <c r="Z2" s="11" t="s">
        <v>30</v>
      </c>
      <c r="AA2" s="12"/>
      <c r="AB2" s="13" t="s">
        <v>31</v>
      </c>
      <c r="AC2" s="13" t="s">
        <v>31</v>
      </c>
      <c r="AD2" s="7"/>
    </row>
    <row r="3" spans="1:30" ht="12.75">
      <c r="A3" s="14" t="s">
        <v>34</v>
      </c>
      <c r="B3" s="15" t="s">
        <v>38</v>
      </c>
      <c r="C3" s="16">
        <v>54997</v>
      </c>
      <c r="D3" s="12">
        <v>65227</v>
      </c>
      <c r="E3" s="16">
        <v>56318</v>
      </c>
      <c r="F3" s="17">
        <v>66060</v>
      </c>
      <c r="G3" s="17">
        <v>0</v>
      </c>
      <c r="H3" s="17">
        <f aca="true" t="shared" si="0" ref="H3:H10">F3+G3</f>
        <v>66060</v>
      </c>
      <c r="I3" s="17">
        <v>66060</v>
      </c>
      <c r="J3" s="17">
        <f aca="true" t="shared" si="1" ref="J3:J10">H3-I3</f>
        <v>0</v>
      </c>
      <c r="K3" s="17">
        <v>70000</v>
      </c>
      <c r="L3" s="17">
        <v>212</v>
      </c>
      <c r="M3" s="17">
        <f>K3+L3</f>
        <v>70212</v>
      </c>
      <c r="N3" s="17">
        <v>7021</v>
      </c>
      <c r="O3" s="17">
        <f aca="true" t="shared" si="2" ref="O3:O10">M3+N3</f>
        <v>77233</v>
      </c>
      <c r="P3" s="17">
        <v>0</v>
      </c>
      <c r="Q3" s="17">
        <f aca="true" t="shared" si="3" ref="Q3:Q10">O3+P3</f>
        <v>77233</v>
      </c>
      <c r="R3" s="17">
        <v>62238</v>
      </c>
      <c r="S3" s="17">
        <v>2075</v>
      </c>
      <c r="T3" s="17">
        <f aca="true" t="shared" si="4" ref="T3:T10">R3+S3</f>
        <v>64313</v>
      </c>
      <c r="U3" s="17">
        <v>-7021</v>
      </c>
      <c r="V3" s="17">
        <f aca="true" t="shared" si="5" ref="V3:V10">T3+U3</f>
        <v>57292</v>
      </c>
      <c r="W3" s="17">
        <v>0</v>
      </c>
      <c r="X3" s="17">
        <f>V3-W3</f>
        <v>57292</v>
      </c>
      <c r="Y3" s="17">
        <v>11483.58</v>
      </c>
      <c r="Z3" s="17">
        <f aca="true" t="shared" si="6" ref="Z3:Z10">X3+Y3</f>
        <v>68775.58</v>
      </c>
      <c r="AA3" s="17">
        <f aca="true" t="shared" si="7" ref="AA3:AA10">C3+D3+E3</f>
        <v>176542</v>
      </c>
      <c r="AB3" s="17">
        <f>I3+Q3+Z3</f>
        <v>212068.58000000002</v>
      </c>
      <c r="AC3" s="17">
        <f aca="true" t="shared" si="8" ref="AC3:AC10">AA3+AB3</f>
        <v>388610.58</v>
      </c>
      <c r="AD3" s="14" t="s">
        <v>38</v>
      </c>
    </row>
    <row r="4" spans="1:30" ht="12.75">
      <c r="A4" s="14" t="s">
        <v>39</v>
      </c>
      <c r="B4" s="15" t="s">
        <v>40</v>
      </c>
      <c r="C4" s="16">
        <v>52905</v>
      </c>
      <c r="D4" s="12">
        <v>51960</v>
      </c>
      <c r="E4" s="16">
        <v>52955</v>
      </c>
      <c r="F4" s="17">
        <v>65424</v>
      </c>
      <c r="G4" s="17">
        <v>0</v>
      </c>
      <c r="H4" s="17">
        <f t="shared" si="0"/>
        <v>65424</v>
      </c>
      <c r="I4" s="17">
        <v>65375</v>
      </c>
      <c r="J4" s="17">
        <f t="shared" si="1"/>
        <v>49</v>
      </c>
      <c r="K4" s="17">
        <v>80000</v>
      </c>
      <c r="L4" s="17">
        <v>210</v>
      </c>
      <c r="M4" s="17">
        <f aca="true" t="shared" si="9" ref="M4:M10">K4+L4</f>
        <v>80210</v>
      </c>
      <c r="N4" s="17">
        <v>0</v>
      </c>
      <c r="O4" s="17">
        <f t="shared" si="2"/>
        <v>80210</v>
      </c>
      <c r="P4" s="17">
        <v>0</v>
      </c>
      <c r="Q4" s="17">
        <f t="shared" si="3"/>
        <v>80210</v>
      </c>
      <c r="R4" s="17">
        <v>56521</v>
      </c>
      <c r="S4" s="17">
        <v>2142</v>
      </c>
      <c r="T4" s="17">
        <f t="shared" si="4"/>
        <v>58663</v>
      </c>
      <c r="U4" s="17">
        <v>0</v>
      </c>
      <c r="V4" s="17">
        <f t="shared" si="5"/>
        <v>58663</v>
      </c>
      <c r="W4" s="17">
        <v>0</v>
      </c>
      <c r="X4" s="17">
        <f>V4-W4</f>
        <v>58663</v>
      </c>
      <c r="Y4" s="17">
        <v>11855.47</v>
      </c>
      <c r="Z4" s="17">
        <f t="shared" si="6"/>
        <v>70518.47</v>
      </c>
      <c r="AA4" s="17">
        <f t="shared" si="7"/>
        <v>157820</v>
      </c>
      <c r="AB4" s="17">
        <f>I4+Q4+Z4</f>
        <v>216103.47</v>
      </c>
      <c r="AC4" s="17">
        <f t="shared" si="8"/>
        <v>373923.47</v>
      </c>
      <c r="AD4" s="14" t="s">
        <v>40</v>
      </c>
    </row>
    <row r="5" spans="1:30" ht="12.75">
      <c r="A5" s="14" t="s">
        <v>32</v>
      </c>
      <c r="B5" s="15" t="s">
        <v>33</v>
      </c>
      <c r="C5" s="16">
        <v>69950</v>
      </c>
      <c r="D5" s="12">
        <v>79520</v>
      </c>
      <c r="E5" s="16">
        <v>66500</v>
      </c>
      <c r="F5" s="17">
        <v>80458</v>
      </c>
      <c r="G5" s="17">
        <v>0</v>
      </c>
      <c r="H5" s="17">
        <f t="shared" si="0"/>
        <v>80458</v>
      </c>
      <c r="I5" s="17">
        <v>80425</v>
      </c>
      <c r="J5" s="17">
        <f t="shared" si="1"/>
        <v>33</v>
      </c>
      <c r="K5" s="17">
        <v>100000</v>
      </c>
      <c r="L5" s="17">
        <v>258</v>
      </c>
      <c r="M5" s="17">
        <f t="shared" si="9"/>
        <v>100258</v>
      </c>
      <c r="N5" s="17">
        <v>0</v>
      </c>
      <c r="O5" s="17">
        <f t="shared" si="2"/>
        <v>100258</v>
      </c>
      <c r="P5" s="17">
        <v>0</v>
      </c>
      <c r="Q5" s="17">
        <f t="shared" si="3"/>
        <v>100258</v>
      </c>
      <c r="R5" s="17">
        <v>66824</v>
      </c>
      <c r="S5" s="17">
        <v>2617</v>
      </c>
      <c r="T5" s="17">
        <f t="shared" si="4"/>
        <v>69441</v>
      </c>
      <c r="U5" s="17">
        <v>0</v>
      </c>
      <c r="V5" s="17">
        <f t="shared" si="5"/>
        <v>69441</v>
      </c>
      <c r="W5" s="17">
        <v>0</v>
      </c>
      <c r="X5" s="17">
        <f>V5-W5</f>
        <v>69441</v>
      </c>
      <c r="Y5" s="17">
        <v>14487.09</v>
      </c>
      <c r="Z5" s="17">
        <f t="shared" si="6"/>
        <v>83928.09</v>
      </c>
      <c r="AA5" s="17">
        <f t="shared" si="7"/>
        <v>215970</v>
      </c>
      <c r="AB5" s="17">
        <f>I5+Q5+Z5</f>
        <v>264611.08999999997</v>
      </c>
      <c r="AC5" s="17">
        <f t="shared" si="8"/>
        <v>480581.08999999997</v>
      </c>
      <c r="AD5" s="14" t="s">
        <v>33</v>
      </c>
    </row>
    <row r="6" spans="1:30" ht="12.75">
      <c r="A6" s="14" t="s">
        <v>35</v>
      </c>
      <c r="B6" s="15" t="s">
        <v>36</v>
      </c>
      <c r="C6" s="16">
        <v>129765</v>
      </c>
      <c r="D6" s="12">
        <v>129763</v>
      </c>
      <c r="E6" s="16">
        <v>129816</v>
      </c>
      <c r="F6" s="16">
        <v>161300</v>
      </c>
      <c r="G6" s="16">
        <v>0</v>
      </c>
      <c r="H6" s="17">
        <f t="shared" si="0"/>
        <v>161300</v>
      </c>
      <c r="I6" s="17">
        <v>161165</v>
      </c>
      <c r="J6" s="17">
        <f t="shared" si="1"/>
        <v>135</v>
      </c>
      <c r="K6" s="16">
        <v>158814</v>
      </c>
      <c r="L6" s="17">
        <v>517</v>
      </c>
      <c r="M6" s="17">
        <f t="shared" si="9"/>
        <v>159331</v>
      </c>
      <c r="N6" s="17">
        <v>0</v>
      </c>
      <c r="O6" s="17">
        <f t="shared" si="2"/>
        <v>159331</v>
      </c>
      <c r="P6" s="17">
        <v>0</v>
      </c>
      <c r="Q6" s="17">
        <f t="shared" si="3"/>
        <v>159331</v>
      </c>
      <c r="R6" s="16">
        <v>158813</v>
      </c>
      <c r="S6" s="17">
        <v>4984</v>
      </c>
      <c r="T6" s="17">
        <f>R6+S6</f>
        <v>163797</v>
      </c>
      <c r="U6" s="17">
        <v>0</v>
      </c>
      <c r="V6" s="17">
        <f t="shared" si="5"/>
        <v>163797</v>
      </c>
      <c r="W6" s="17">
        <v>0</v>
      </c>
      <c r="X6" s="17">
        <f>V6-W6</f>
        <v>163797</v>
      </c>
      <c r="Y6" s="17">
        <v>27582.86</v>
      </c>
      <c r="Z6" s="17">
        <f t="shared" si="6"/>
        <v>191379.86</v>
      </c>
      <c r="AA6" s="17">
        <f t="shared" si="7"/>
        <v>389344</v>
      </c>
      <c r="AB6" s="17">
        <f>I6+Q6+Z6</f>
        <v>511875.86</v>
      </c>
      <c r="AC6" s="17">
        <f t="shared" si="8"/>
        <v>901219.86</v>
      </c>
      <c r="AD6" s="14" t="s">
        <v>36</v>
      </c>
    </row>
    <row r="7" spans="1:30" ht="12.75">
      <c r="A7" s="14" t="s">
        <v>41</v>
      </c>
      <c r="B7" s="22" t="s">
        <v>42</v>
      </c>
      <c r="C7" s="16">
        <v>5903</v>
      </c>
      <c r="D7" s="12">
        <v>6965</v>
      </c>
      <c r="E7" s="16">
        <v>8037</v>
      </c>
      <c r="F7" s="16">
        <v>19384</v>
      </c>
      <c r="G7" s="16">
        <v>-12071</v>
      </c>
      <c r="H7" s="17">
        <f t="shared" si="0"/>
        <v>7313</v>
      </c>
      <c r="I7" s="17">
        <v>7313</v>
      </c>
      <c r="J7" s="17">
        <f t="shared" si="1"/>
        <v>0</v>
      </c>
      <c r="K7" s="16">
        <v>18998</v>
      </c>
      <c r="L7" s="17">
        <v>-1299</v>
      </c>
      <c r="M7" s="17">
        <f t="shared" si="9"/>
        <v>17699</v>
      </c>
      <c r="N7" s="17">
        <v>0</v>
      </c>
      <c r="O7" s="17">
        <f t="shared" si="2"/>
        <v>17699</v>
      </c>
      <c r="P7" s="17">
        <v>-12699</v>
      </c>
      <c r="Q7" s="17">
        <f t="shared" si="3"/>
        <v>5000</v>
      </c>
      <c r="R7" s="16">
        <v>18997</v>
      </c>
      <c r="S7" s="17">
        <v>596</v>
      </c>
      <c r="T7" s="17">
        <f t="shared" si="4"/>
        <v>19593</v>
      </c>
      <c r="U7" s="17">
        <v>0</v>
      </c>
      <c r="V7" s="17">
        <f t="shared" si="5"/>
        <v>19593</v>
      </c>
      <c r="W7" s="17">
        <v>-10593</v>
      </c>
      <c r="X7" s="17">
        <f>V7+W7</f>
        <v>9000</v>
      </c>
      <c r="Y7" s="17">
        <v>0</v>
      </c>
      <c r="Z7" s="17">
        <f t="shared" si="6"/>
        <v>9000</v>
      </c>
      <c r="AA7" s="17">
        <f t="shared" si="7"/>
        <v>20905</v>
      </c>
      <c r="AB7" s="17">
        <f>I7+Q7+Z7</f>
        <v>21313</v>
      </c>
      <c r="AC7" s="17">
        <f t="shared" si="8"/>
        <v>42218</v>
      </c>
      <c r="AD7" s="23" t="s">
        <v>42</v>
      </c>
    </row>
    <row r="8" spans="1:30" ht="12.75">
      <c r="A8" s="14" t="s">
        <v>43</v>
      </c>
      <c r="B8" s="15" t="s">
        <v>44</v>
      </c>
      <c r="C8" s="16">
        <v>5866</v>
      </c>
      <c r="D8" s="12">
        <v>7092</v>
      </c>
      <c r="E8" s="16">
        <v>6089</v>
      </c>
      <c r="F8" s="16">
        <v>17276</v>
      </c>
      <c r="G8" s="16">
        <v>-12250</v>
      </c>
      <c r="H8" s="17">
        <f t="shared" si="0"/>
        <v>5026</v>
      </c>
      <c r="I8" s="17">
        <v>5026</v>
      </c>
      <c r="J8" s="17">
        <f t="shared" si="1"/>
        <v>0</v>
      </c>
      <c r="K8" s="16">
        <v>9000</v>
      </c>
      <c r="L8" s="17">
        <v>55</v>
      </c>
      <c r="M8" s="17">
        <f t="shared" si="9"/>
        <v>9055</v>
      </c>
      <c r="N8" s="17">
        <v>0</v>
      </c>
      <c r="O8" s="17">
        <f t="shared" si="2"/>
        <v>9055</v>
      </c>
      <c r="P8" s="17">
        <v>-2055</v>
      </c>
      <c r="Q8" s="17">
        <f t="shared" si="3"/>
        <v>7000</v>
      </c>
      <c r="R8" s="16">
        <v>30719</v>
      </c>
      <c r="S8" s="17">
        <v>-12902</v>
      </c>
      <c r="T8" s="17">
        <f t="shared" si="4"/>
        <v>17817</v>
      </c>
      <c r="U8" s="17">
        <v>0</v>
      </c>
      <c r="V8" s="17">
        <f t="shared" si="5"/>
        <v>17817</v>
      </c>
      <c r="W8" s="17">
        <v>-10817</v>
      </c>
      <c r="X8" s="17">
        <f>V8+W8</f>
        <v>7000</v>
      </c>
      <c r="Y8" s="17">
        <v>0</v>
      </c>
      <c r="Z8" s="17">
        <f t="shared" si="6"/>
        <v>7000</v>
      </c>
      <c r="AA8" s="17">
        <f t="shared" si="7"/>
        <v>19047</v>
      </c>
      <c r="AB8" s="17">
        <f>I8+Q8+Z8</f>
        <v>19026</v>
      </c>
      <c r="AC8" s="17">
        <f t="shared" si="8"/>
        <v>38073</v>
      </c>
      <c r="AD8" s="14" t="s">
        <v>44</v>
      </c>
    </row>
    <row r="9" spans="1:30" ht="12.75">
      <c r="A9" s="14" t="s">
        <v>45</v>
      </c>
      <c r="B9" s="15" t="s">
        <v>37</v>
      </c>
      <c r="C9" s="16">
        <v>9958</v>
      </c>
      <c r="D9" s="12">
        <v>10015</v>
      </c>
      <c r="E9" s="16">
        <v>12786</v>
      </c>
      <c r="F9" s="16">
        <v>14765</v>
      </c>
      <c r="G9" s="16">
        <v>-1707</v>
      </c>
      <c r="H9" s="17">
        <f t="shared" si="0"/>
        <v>13058</v>
      </c>
      <c r="I9" s="17">
        <v>13058</v>
      </c>
      <c r="J9" s="17">
        <f t="shared" si="1"/>
        <v>0</v>
      </c>
      <c r="K9" s="16">
        <v>15540</v>
      </c>
      <c r="L9" s="17">
        <v>47</v>
      </c>
      <c r="M9" s="17">
        <f t="shared" si="9"/>
        <v>15587</v>
      </c>
      <c r="N9" s="17">
        <v>0</v>
      </c>
      <c r="O9" s="17">
        <f t="shared" si="2"/>
        <v>15587</v>
      </c>
      <c r="P9" s="17">
        <v>-1000</v>
      </c>
      <c r="Q9" s="17">
        <f t="shared" si="3"/>
        <v>14587</v>
      </c>
      <c r="R9" s="16">
        <v>15539</v>
      </c>
      <c r="S9" s="17">
        <v>488</v>
      </c>
      <c r="T9" s="17">
        <f t="shared" si="4"/>
        <v>16027</v>
      </c>
      <c r="U9" s="17">
        <v>0</v>
      </c>
      <c r="V9" s="17">
        <f t="shared" si="5"/>
        <v>16027</v>
      </c>
      <c r="W9" s="17">
        <v>-2000</v>
      </c>
      <c r="X9" s="17">
        <f>V9+W9</f>
        <v>14027</v>
      </c>
      <c r="Y9" s="17">
        <v>0</v>
      </c>
      <c r="Z9" s="17">
        <f t="shared" si="6"/>
        <v>14027</v>
      </c>
      <c r="AA9" s="17">
        <f t="shared" si="7"/>
        <v>32759</v>
      </c>
      <c r="AB9" s="17">
        <f>I9+Q9+Z9</f>
        <v>41672</v>
      </c>
      <c r="AC9" s="17">
        <f t="shared" si="8"/>
        <v>74431</v>
      </c>
      <c r="AD9" s="14" t="s">
        <v>37</v>
      </c>
    </row>
    <row r="10" spans="1:30" ht="12.75">
      <c r="A10" s="14"/>
      <c r="B10" s="18" t="s">
        <v>46</v>
      </c>
      <c r="C10" s="19">
        <f>SUM(C3:C9)</f>
        <v>329344</v>
      </c>
      <c r="D10" s="20">
        <f>SUM(D3:D9)</f>
        <v>350542</v>
      </c>
      <c r="E10" s="20">
        <f>SUM(E3:E9)</f>
        <v>332501</v>
      </c>
      <c r="F10" s="20">
        <f>SUM(F3:F9)</f>
        <v>424667</v>
      </c>
      <c r="G10" s="20">
        <f>G3+G4+G5+G6+G7+G8+G9</f>
        <v>-26028</v>
      </c>
      <c r="H10" s="20">
        <f t="shared" si="0"/>
        <v>398639</v>
      </c>
      <c r="I10" s="20">
        <f>SUM(I3:I9)</f>
        <v>398422</v>
      </c>
      <c r="J10" s="20">
        <f t="shared" si="1"/>
        <v>217</v>
      </c>
      <c r="K10" s="20">
        <f>SUM(K3:K9)</f>
        <v>452352</v>
      </c>
      <c r="L10" s="20">
        <f>SUM(L3:L9)</f>
        <v>0</v>
      </c>
      <c r="M10" s="20">
        <f t="shared" si="9"/>
        <v>452352</v>
      </c>
      <c r="N10" s="20">
        <v>7021</v>
      </c>
      <c r="O10" s="20">
        <f t="shared" si="2"/>
        <v>459373</v>
      </c>
      <c r="P10" s="20">
        <f>SUM(P3:P9)</f>
        <v>-15754</v>
      </c>
      <c r="Q10" s="20">
        <f t="shared" si="3"/>
        <v>443619</v>
      </c>
      <c r="R10" s="20">
        <f>SUM(R3:R9)</f>
        <v>409651</v>
      </c>
      <c r="S10" s="20">
        <f>SUM(S3:S9)</f>
        <v>0</v>
      </c>
      <c r="T10" s="20">
        <f t="shared" si="4"/>
        <v>409651</v>
      </c>
      <c r="U10" s="20">
        <v>-7021</v>
      </c>
      <c r="V10" s="20">
        <f t="shared" si="5"/>
        <v>402630</v>
      </c>
      <c r="W10" s="20">
        <f>SUM(W3:W9)</f>
        <v>-23410</v>
      </c>
      <c r="X10" s="20">
        <f>V10+W10</f>
        <v>379220</v>
      </c>
      <c r="Y10" s="20">
        <f>SUM(Y3:Y9)</f>
        <v>65409</v>
      </c>
      <c r="Z10" s="20">
        <f t="shared" si="6"/>
        <v>444629</v>
      </c>
      <c r="AA10" s="20">
        <f t="shared" si="7"/>
        <v>1012387</v>
      </c>
      <c r="AB10" s="20">
        <f>I10+Q10+Z10</f>
        <v>1286670</v>
      </c>
      <c r="AC10" s="20">
        <f t="shared" si="8"/>
        <v>2299057</v>
      </c>
      <c r="AD10" s="21" t="s">
        <v>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2018-07-03T12:15:32Z</dcterms:modified>
  <cp:category/>
  <cp:version/>
  <cp:contentType/>
  <cp:contentStatus/>
</cp:coreProperties>
</file>